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80"/>
  </bookViews>
  <sheets>
    <sheet name="補助対象経費一覧" sheetId="1" r:id="rId1"/>
  </sheets>
  <definedNames>
    <definedName name="_xlnm.Print_Area" localSheetId="0">補助対象経費一覧!$A$1:$J$50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I11" i="1"/>
  <c r="I19" i="1"/>
  <c r="I20" i="1"/>
  <c r="I18" i="1"/>
  <c r="I16" i="1"/>
  <c r="I15" i="1"/>
  <c r="I14" i="1"/>
  <c r="I13" i="1"/>
  <c r="I17" i="1" s="1"/>
  <c r="I10" i="1"/>
  <c r="I9" i="1"/>
  <c r="I8" i="1"/>
  <c r="I6" i="1"/>
  <c r="I5" i="1"/>
  <c r="I26" i="1"/>
  <c r="I7" i="1" l="1"/>
  <c r="I12" i="1"/>
  <c r="I21" i="1"/>
  <c r="I30" i="1"/>
  <c r="I40" i="1"/>
  <c r="I39" i="1"/>
  <c r="I38" i="1"/>
  <c r="I36" i="1"/>
  <c r="I35" i="1"/>
  <c r="I33" i="1"/>
  <c r="I32" i="1"/>
  <c r="I31" i="1"/>
  <c r="I25" i="1"/>
  <c r="I24" i="1"/>
  <c r="I23" i="1"/>
  <c r="I22" i="1"/>
  <c r="I37" i="1" l="1"/>
  <c r="I34" i="1"/>
  <c r="I27" i="1"/>
  <c r="I41" i="1"/>
  <c r="I42" i="1" l="1"/>
  <c r="I44" i="1" s="1"/>
</calcChain>
</file>

<file path=xl/sharedStrings.xml><?xml version="1.0" encoding="utf-8"?>
<sst xmlns="http://schemas.openxmlformats.org/spreadsheetml/2006/main" count="43" uniqueCount="40">
  <si>
    <t>内　容</t>
    <rPh sb="0" eb="1">
      <t>ナイ</t>
    </rPh>
    <rPh sb="2" eb="3">
      <t>カタチ</t>
    </rPh>
    <phoneticPr fontId="2"/>
  </si>
  <si>
    <t>端末導入費</t>
    <rPh sb="0" eb="2">
      <t>タンマツ</t>
    </rPh>
    <rPh sb="2" eb="5">
      <t>ドウニュウヒ</t>
    </rPh>
    <phoneticPr fontId="2"/>
  </si>
  <si>
    <t>端末導入費　計</t>
    <rPh sb="0" eb="2">
      <t>タンマツ</t>
    </rPh>
    <rPh sb="2" eb="5">
      <t>ドウニュウヒ</t>
    </rPh>
    <rPh sb="6" eb="7">
      <t>ケイ</t>
    </rPh>
    <phoneticPr fontId="2"/>
  </si>
  <si>
    <t>その他</t>
    <rPh sb="2" eb="3">
      <t>タ</t>
    </rPh>
    <phoneticPr fontId="2"/>
  </si>
  <si>
    <t>機器等</t>
    <rPh sb="0" eb="2">
      <t>キキ</t>
    </rPh>
    <rPh sb="2" eb="3">
      <t>トウ</t>
    </rPh>
    <phoneticPr fontId="2"/>
  </si>
  <si>
    <t>システム・アプリケーション等</t>
    <rPh sb="13" eb="14">
      <t>トウ</t>
    </rPh>
    <phoneticPr fontId="2"/>
  </si>
  <si>
    <t>情報通信機器等導入費</t>
    <rPh sb="0" eb="2">
      <t>ジョウホウ</t>
    </rPh>
    <rPh sb="2" eb="4">
      <t>ツウシン</t>
    </rPh>
    <rPh sb="4" eb="6">
      <t>キキ</t>
    </rPh>
    <rPh sb="6" eb="7">
      <t>トウ</t>
    </rPh>
    <rPh sb="7" eb="9">
      <t>ドウニュウ</t>
    </rPh>
    <rPh sb="9" eb="10">
      <t>ヒ</t>
    </rPh>
    <phoneticPr fontId="2"/>
  </si>
  <si>
    <t>情報通信機器等導入費　計</t>
    <rPh sb="0" eb="2">
      <t>ジョウホウ</t>
    </rPh>
    <rPh sb="2" eb="4">
      <t>ツウシン</t>
    </rPh>
    <rPh sb="4" eb="6">
      <t>キキ</t>
    </rPh>
    <rPh sb="6" eb="7">
      <t>トウ</t>
    </rPh>
    <rPh sb="7" eb="9">
      <t>ドウニュウ</t>
    </rPh>
    <rPh sb="9" eb="10">
      <t>ヒ</t>
    </rPh>
    <rPh sb="11" eb="12">
      <t>ケイ</t>
    </rPh>
    <phoneticPr fontId="2"/>
  </si>
  <si>
    <t>コンサルティング経費</t>
    <rPh sb="8" eb="10">
      <t>ケイヒ</t>
    </rPh>
    <phoneticPr fontId="2"/>
  </si>
  <si>
    <t>就業規則など社内規程の整備</t>
    <rPh sb="0" eb="2">
      <t>シュウギョウ</t>
    </rPh>
    <rPh sb="2" eb="4">
      <t>キソク</t>
    </rPh>
    <rPh sb="6" eb="8">
      <t>シャナイ</t>
    </rPh>
    <rPh sb="8" eb="10">
      <t>キテイ</t>
    </rPh>
    <rPh sb="11" eb="13">
      <t>セイビ</t>
    </rPh>
    <phoneticPr fontId="2"/>
  </si>
  <si>
    <t>社内研修</t>
    <rPh sb="0" eb="2">
      <t>シャナイ</t>
    </rPh>
    <rPh sb="2" eb="4">
      <t>ケンシュウ</t>
    </rPh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</si>
  <si>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</si>
  <si>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</si>
  <si>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会場使用料</t>
    <rPh sb="0" eb="2">
      <t>カイジョウ</t>
    </rPh>
    <rPh sb="2" eb="5">
      <t>シヨウリョウ</t>
    </rPh>
    <phoneticPr fontId="2"/>
  </si>
  <si>
    <t>セミナー参加</t>
    <rPh sb="4" eb="6">
      <t>サンカ</t>
    </rPh>
    <phoneticPr fontId="2"/>
  </si>
  <si>
    <t>受講料金</t>
    <rPh sb="0" eb="2">
      <t>ジュコウ</t>
    </rPh>
    <rPh sb="2" eb="4">
      <t>リョウキン</t>
    </rPh>
    <phoneticPr fontId="2"/>
  </si>
  <si>
    <t>旅費</t>
    <rPh sb="0" eb="2">
      <t>リョヒ</t>
    </rPh>
    <phoneticPr fontId="2"/>
  </si>
  <si>
    <t>コンサルティング経費　計</t>
    <rPh sb="8" eb="10">
      <t>ケイヒ</t>
    </rPh>
    <rPh sb="11" eb="12">
      <t>ケイ</t>
    </rPh>
    <phoneticPr fontId="2"/>
  </si>
  <si>
    <t>その他経費　計</t>
    <rPh sb="2" eb="3">
      <t>タ</t>
    </rPh>
    <rPh sb="3" eb="5">
      <t>ケイヒ</t>
    </rPh>
    <rPh sb="6" eb="7">
      <t>ケイ</t>
    </rPh>
    <phoneticPr fontId="2"/>
  </si>
  <si>
    <t>規格等</t>
    <rPh sb="0" eb="2">
      <t>キカク</t>
    </rPh>
    <rPh sb="2" eb="3">
      <t>トウ</t>
    </rPh>
    <phoneticPr fontId="2"/>
  </si>
  <si>
    <t>数　量</t>
    <rPh sb="0" eb="1">
      <t>カズ</t>
    </rPh>
    <rPh sb="2" eb="3">
      <t>リョウ</t>
    </rPh>
    <phoneticPr fontId="2"/>
  </si>
  <si>
    <t>単価（円）
【税抜額】</t>
    <rPh sb="0" eb="1">
      <t>タン</t>
    </rPh>
    <rPh sb="1" eb="2">
      <t>アタイ</t>
    </rPh>
    <rPh sb="3" eb="4">
      <t>エン</t>
    </rPh>
    <rPh sb="7" eb="9">
      <t>ゼイヌ</t>
    </rPh>
    <rPh sb="9" eb="10">
      <t>ガク</t>
    </rPh>
    <phoneticPr fontId="2"/>
  </si>
  <si>
    <t>補助対象経費（円）
【税抜額】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rPh sb="13" eb="14">
      <t>ガク</t>
    </rPh>
    <phoneticPr fontId="2"/>
  </si>
  <si>
    <t>合　計</t>
    <rPh sb="0" eb="1">
      <t>ゴウ</t>
    </rPh>
    <rPh sb="2" eb="3">
      <t>ケイ</t>
    </rPh>
    <phoneticPr fontId="2"/>
  </si>
  <si>
    <t>補助金申請額</t>
    <rPh sb="0" eb="3">
      <t>ホジョキン</t>
    </rPh>
    <rPh sb="3" eb="6">
      <t>シンセイガク</t>
    </rPh>
    <phoneticPr fontId="2"/>
  </si>
  <si>
    <t>端末の増に伴う関連ソフト</t>
    <rPh sb="0" eb="2">
      <t>タンマツ</t>
    </rPh>
    <rPh sb="3" eb="4">
      <t>ゾウ</t>
    </rPh>
    <rPh sb="5" eb="6">
      <t>トモナ</t>
    </rPh>
    <rPh sb="7" eb="9">
      <t>カンレン</t>
    </rPh>
    <phoneticPr fontId="2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</si>
  <si>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2"/>
  </si>
  <si>
    <t>補助率</t>
    <rPh sb="0" eb="3">
      <t>ホジョリツ</t>
    </rPh>
    <phoneticPr fontId="2"/>
  </si>
  <si>
    <t>経費
区分</t>
    <phoneticPr fontId="2"/>
  </si>
  <si>
    <t>様式第３号（第7条関係）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</si>
  <si>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その他（　　　　　　　　　　　　　　　　　）</t>
    <rPh sb="2" eb="3">
      <t>タ</t>
    </rPh>
    <phoneticPr fontId="2"/>
  </si>
  <si>
    <t>※ライセンス、リース、レンタル等については、補助対象期間分のみが対象となることから、期間按分計算後の金額を記入してください。</t>
    <rPh sb="15" eb="16">
      <t>トウ</t>
    </rPh>
    <rPh sb="22" eb="24">
      <t>ホジョ</t>
    </rPh>
    <rPh sb="24" eb="26">
      <t>タイショウ</t>
    </rPh>
    <rPh sb="26" eb="28">
      <t>キカン</t>
    </rPh>
    <rPh sb="28" eb="29">
      <t>ブン</t>
    </rPh>
    <rPh sb="32" eb="34">
      <t>タイショウ</t>
    </rPh>
    <phoneticPr fontId="2"/>
  </si>
  <si>
    <t>システム等設定・サポート・構築</t>
    <rPh sb="4" eb="5">
      <t>トウ</t>
    </rPh>
    <rPh sb="5" eb="7">
      <t>セッテイ</t>
    </rPh>
    <rPh sb="13" eb="15">
      <t>コウチク</t>
    </rPh>
    <phoneticPr fontId="2"/>
  </si>
  <si>
    <t>※交付申請書の提出の際は、経費の算出根拠を確認するための書類（見積書等）を添付してください。</t>
    <rPh sb="1" eb="3">
      <t>コウフ</t>
    </rPh>
    <rPh sb="3" eb="6">
      <t>シンセイショ</t>
    </rPh>
    <rPh sb="7" eb="9">
      <t>テイシュツ</t>
    </rPh>
    <rPh sb="10" eb="11">
      <t>サイ</t>
    </rPh>
    <rPh sb="13" eb="15">
      <t>ケイヒ</t>
    </rPh>
    <rPh sb="16" eb="18">
      <t>サンシュツ</t>
    </rPh>
    <rPh sb="18" eb="20">
      <t>コンキョ</t>
    </rPh>
    <rPh sb="21" eb="23">
      <t>カクニン</t>
    </rPh>
    <rPh sb="28" eb="30">
      <t>ショルイ</t>
    </rPh>
    <rPh sb="31" eb="34">
      <t>ミツモリショ</t>
    </rPh>
    <rPh sb="34" eb="35">
      <t>トウ</t>
    </rPh>
    <rPh sb="37" eb="39">
      <t>テンプ</t>
    </rPh>
    <phoneticPr fontId="2"/>
  </si>
  <si>
    <t>※事業実績報告書を提出の際の添付書類は、別紙＜実績報告時に必要となる書類＞をご確認ください。</t>
    <rPh sb="14" eb="16">
      <t>テンプ</t>
    </rPh>
    <rPh sb="16" eb="18">
      <t>ショルイ</t>
    </rPh>
    <rPh sb="20" eb="22">
      <t>ベッシ</t>
    </rPh>
    <rPh sb="39" eb="41">
      <t>カクニン</t>
    </rPh>
    <phoneticPr fontId="2"/>
  </si>
  <si>
    <t>社内研修経費　計</t>
    <rPh sb="0" eb="2">
      <t>シャナイ</t>
    </rPh>
    <rPh sb="2" eb="4">
      <t>ケンシュウ</t>
    </rPh>
    <rPh sb="4" eb="6">
      <t>ケイヒ</t>
    </rPh>
    <rPh sb="7" eb="8">
      <t>ケイ</t>
    </rPh>
    <phoneticPr fontId="2"/>
  </si>
  <si>
    <t>セミナー経費　計</t>
    <rPh sb="4" eb="6">
      <t>ケイヒ</t>
    </rPh>
    <rPh sb="7" eb="8">
      <t>ケイ</t>
    </rPh>
    <phoneticPr fontId="2"/>
  </si>
  <si>
    <t>選択してください</t>
  </si>
  <si>
    <t>小計</t>
    <rPh sb="0" eb="2">
      <t>ショウケイ</t>
    </rPh>
    <phoneticPr fontId="2"/>
  </si>
  <si>
    <t>研修・セミナー経費</t>
    <rPh sb="0" eb="2">
      <t>ケンシュウ</t>
    </rPh>
    <rPh sb="7" eb="9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</si>
</sst>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7" fillId="2" borderId="2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8" fontId="5" fillId="0" borderId="0" xfId="1" applyFont="1" applyAlignment="1"/>
    <xf numFmtId="38" fontId="7" fillId="2" borderId="28" xfId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/>
    <xf numFmtId="38" fontId="9" fillId="0" borderId="12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7" xfId="1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7" fillId="2" borderId="21" xfId="1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38" fontId="10" fillId="0" borderId="0" xfId="1" applyFont="1" applyAlignment="1"/>
    <xf numFmtId="0" fontId="10" fillId="0" borderId="0" xfId="0" applyFont="1" applyAlignment="1">
      <alignment horizontal="center"/>
    </xf>
    <xf numFmtId="0" fontId="3" fillId="0" borderId="11" xfId="0" applyFont="1" applyBorder="1" applyAlignment="1">
      <alignment vertical="top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38" fontId="5" fillId="0" borderId="5" xfId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5" fillId="2" borderId="16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right" vertical="center"/>
    </xf>
    <xf numFmtId="0" fontId="5" fillId="2" borderId="41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wrapText="1" shrinkToFit="1"/>
    </xf>
    <xf numFmtId="0" fontId="4" fillId="0" borderId="6" xfId="0" applyFont="1" applyBorder="1" applyAlignment="1">
      <alignment horizontal="center" vertical="center" textRotation="255" wrapText="1" shrinkToFit="1"/>
    </xf>
    <xf numFmtId="0" fontId="4" fillId="0" borderId="5" xfId="0" applyFont="1" applyBorder="1" applyAlignment="1">
      <alignment horizontal="center" vertical="center" textRotation="255" wrapText="1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4</xdr:row>
      <xdr:rowOff>9525</xdr:rowOff>
    </xdr:from>
    <xdr:to>
      <xdr:col>9</xdr:col>
      <xdr:colOff>761999</xdr:colOff>
      <xdr:row>12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906250" y="1447800"/>
          <a:ext cx="723899" cy="34385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機器１台当たり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１５万円を上限</a:t>
          </a:r>
        </a:p>
      </xdr:txBody>
    </xdr:sp>
    <xdr:clientData/>
  </xdr:twoCellAnchor>
  <xdr:twoCellAnchor>
    <xdr:from>
      <xdr:col>9</xdr:col>
      <xdr:colOff>47626</xdr:colOff>
      <xdr:row>17</xdr:row>
      <xdr:rowOff>0</xdr:rowOff>
    </xdr:from>
    <xdr:to>
      <xdr:col>9</xdr:col>
      <xdr:colOff>733426</xdr:colOff>
      <xdr:row>21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1915776" y="7010400"/>
          <a:ext cx="685800" cy="1285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合計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万円を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上限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ｈ当たり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万円の範囲内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)</a:t>
          </a: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</xdr:txBody>
    </xdr:sp>
    <xdr:clientData/>
  </xdr:twoCellAnchor>
  <xdr:twoCellAnchor>
    <xdr:from>
      <xdr:col>9</xdr:col>
      <xdr:colOff>15875</xdr:colOff>
      <xdr:row>26</xdr:row>
      <xdr:rowOff>368300</xdr:rowOff>
    </xdr:from>
    <xdr:to>
      <xdr:col>9</xdr:col>
      <xdr:colOff>787400</xdr:colOff>
      <xdr:row>28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903075" y="11328400"/>
          <a:ext cx="771525" cy="4953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合計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２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0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万円を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上限</a:t>
          </a:r>
        </a:p>
      </xdr:txBody>
    </xdr:sp>
    <xdr:clientData/>
  </xdr:twoCellAnchor>
  <xdr:twoCellAnchor>
    <xdr:from>
      <xdr:col>9</xdr:col>
      <xdr:colOff>57728</xdr:colOff>
      <xdr:row>32</xdr:row>
      <xdr:rowOff>418522</xdr:rowOff>
    </xdr:from>
    <xdr:to>
      <xdr:col>9</xdr:col>
      <xdr:colOff>743528</xdr:colOff>
      <xdr:row>35</xdr:row>
      <xdr:rowOff>380423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11944928" y="13537622"/>
          <a:ext cx="685800" cy="82550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合計２</a:t>
          </a:r>
          <a:r>
            <a:rPr kumimoji="1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0</a:t>
          </a: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万円を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上限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</xdr:txBody>
    </xdr:sp>
    <xdr:clientData/>
  </xdr:twoCellAnchor>
  <xdr:twoCellAnchor>
    <xdr:from>
      <xdr:col>9</xdr:col>
      <xdr:colOff>57728</xdr:colOff>
      <xdr:row>29</xdr:row>
      <xdr:rowOff>422564</xdr:rowOff>
    </xdr:from>
    <xdr:to>
      <xdr:col>9</xdr:col>
      <xdr:colOff>743528</xdr:colOff>
      <xdr:row>32</xdr:row>
      <xdr:rowOff>351559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1944928" y="12246264"/>
          <a:ext cx="685800" cy="122439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合計２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万円を上限</a:t>
          </a:r>
        </a:p>
      </xdr:txBody>
    </xdr:sp>
    <xdr:clientData/>
  </xdr:twoCellAnchor>
  <xdr:twoCellAnchor>
    <xdr:from>
      <xdr:col>9</xdr:col>
      <xdr:colOff>12700</xdr:colOff>
      <xdr:row>28</xdr:row>
      <xdr:rowOff>25400</xdr:rowOff>
    </xdr:from>
    <xdr:to>
      <xdr:col>9</xdr:col>
      <xdr:colOff>784225</xdr:colOff>
      <xdr:row>29</xdr:row>
      <xdr:rowOff>88900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BD6279A0-3C62-4B4F-AD63-02433C70710C}"/>
            </a:ext>
          </a:extLst>
        </xdr:cNvPr>
        <xdr:cNvSpPr/>
      </xdr:nvSpPr>
      <xdr:spPr>
        <a:xfrm>
          <a:off x="11899900" y="11849100"/>
          <a:ext cx="771525" cy="4953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合計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２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0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万円を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/>
              <a:cs typeface="+mn-cs"/>
            </a:rPr>
            <a:t>上限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view="pageBreakPreview" topLeftCell="A18" zoomScaleNormal="100" zoomScaleSheetLayoutView="100" workbookViewId="0">
      <selection activeCell="E33" sqref="E33"/>
    </sheetView>
  </sheetViews>
  <sheetFormatPr defaultColWidth="9" defaultRowHeight="14.25"/>
  <cols>
    <col min="1" max="1" width="2.125" style="1" customWidth="1"/>
    <col min="2" max="2" width="9" style="1" customWidth="1"/>
    <col min="3" max="3" width="11" style="1" bestFit="1" customWidth="1"/>
    <col min="4" max="4" width="39" style="1" customWidth="1"/>
    <col min="5" max="5" width="34" style="24" customWidth="1"/>
    <col min="6" max="6" width="18.25" style="9" customWidth="1"/>
    <col min="7" max="7" width="8" style="5" customWidth="1"/>
    <col min="8" max="8" width="4.625" style="30" customWidth="1"/>
    <col min="9" max="9" width="29.75" style="9" customWidth="1"/>
    <col min="10" max="10" width="10.625" style="1" customWidth="1"/>
    <col min="11" max="16384" width="9" style="1"/>
  </cols>
  <sheetData>
    <row r="1" spans="2:9" ht="24.75" customHeight="1">
      <c r="B1" s="12" t="s">
        <v>29</v>
      </c>
      <c r="C1" s="12"/>
      <c r="D1" s="13"/>
    </row>
    <row r="2" spans="2:9" ht="25.5" customHeight="1">
      <c r="B2" s="75" t="s">
        <v>26</v>
      </c>
      <c r="C2" s="75"/>
      <c r="D2" s="75"/>
      <c r="E2" s="75"/>
      <c r="F2" s="75"/>
      <c r="G2" s="75"/>
      <c r="H2" s="75"/>
      <c r="I2" s="75"/>
    </row>
    <row r="3" spans="2:9" ht="25.5" customHeight="1" thickBot="1"/>
    <row r="4" spans="2:9" ht="37.5" customHeight="1" thickBot="1">
      <c r="B4" s="11" t="s">
        <v>28</v>
      </c>
      <c r="C4" s="84" t="s">
        <v>0</v>
      </c>
      <c r="D4" s="85"/>
      <c r="E4" s="6" t="s">
        <v>19</v>
      </c>
      <c r="F4" s="27" t="s">
        <v>21</v>
      </c>
      <c r="G4" s="84" t="s">
        <v>20</v>
      </c>
      <c r="H4" s="85"/>
      <c r="I4" s="10" t="s">
        <v>22</v>
      </c>
    </row>
    <row r="5" spans="2:9" s="2" customFormat="1" ht="33.75" customHeight="1">
      <c r="B5" s="76" t="s">
        <v>1</v>
      </c>
      <c r="C5" s="67"/>
      <c r="D5" s="68"/>
      <c r="E5" s="23"/>
      <c r="F5" s="28"/>
      <c r="G5" s="19"/>
      <c r="H5" s="31"/>
      <c r="I5" s="14">
        <f>IF(F5*G5&gt;=150000,150000,F5*G5)</f>
        <v>0</v>
      </c>
    </row>
    <row r="6" spans="2:9" s="2" customFormat="1" ht="33.75" customHeight="1" thickBot="1">
      <c r="B6" s="77"/>
      <c r="C6" s="69"/>
      <c r="D6" s="70"/>
      <c r="E6" s="25"/>
      <c r="F6" s="29"/>
      <c r="G6" s="20"/>
      <c r="H6" s="32"/>
      <c r="I6" s="15">
        <f>IF(F6*G6&gt;=150000,150000,F6*G6)</f>
        <v>0</v>
      </c>
    </row>
    <row r="7" spans="2:9" s="2" customFormat="1" ht="33.75" customHeight="1" thickBot="1">
      <c r="B7" s="78"/>
      <c r="C7" s="55" t="s">
        <v>2</v>
      </c>
      <c r="D7" s="56"/>
      <c r="E7" s="56"/>
      <c r="F7" s="56"/>
      <c r="G7" s="56"/>
      <c r="H7" s="57"/>
      <c r="I7" s="16">
        <f>SUM(I5:I6)</f>
        <v>0</v>
      </c>
    </row>
    <row r="8" spans="2:9" s="2" customFormat="1" ht="33.75" customHeight="1">
      <c r="B8" s="76" t="s">
        <v>6</v>
      </c>
      <c r="C8" s="79" t="s">
        <v>4</v>
      </c>
      <c r="D8" s="7"/>
      <c r="E8" s="23"/>
      <c r="F8" s="28"/>
      <c r="G8" s="19"/>
      <c r="H8" s="31"/>
      <c r="I8" s="14">
        <f>IF(F8*G8&gt;=150000,150000,F8*G8)</f>
        <v>0</v>
      </c>
    </row>
    <row r="9" spans="2:9" s="2" customFormat="1" ht="33.75" customHeight="1">
      <c r="B9" s="77"/>
      <c r="C9" s="80"/>
      <c r="D9" s="4"/>
      <c r="E9" s="26"/>
      <c r="F9" s="29"/>
      <c r="G9" s="20"/>
      <c r="H9" s="32"/>
      <c r="I9" s="17">
        <f>IF(F9*G9&gt;=150000,150000,F9*G9)</f>
        <v>0</v>
      </c>
    </row>
    <row r="10" spans="2:9" s="2" customFormat="1" ht="33.75" customHeight="1">
      <c r="B10" s="77"/>
      <c r="C10" s="80"/>
      <c r="D10" s="4"/>
      <c r="E10" s="25"/>
      <c r="F10" s="29"/>
      <c r="G10" s="21"/>
      <c r="H10" s="33"/>
      <c r="I10" s="17">
        <f>IF(F10*G10&gt;=150000,150000,F10*G10)</f>
        <v>0</v>
      </c>
    </row>
    <row r="11" spans="2:9" s="2" customFormat="1" ht="33.75" customHeight="1">
      <c r="B11" s="77"/>
      <c r="C11" s="80"/>
      <c r="D11" s="4"/>
      <c r="E11" s="25"/>
      <c r="F11" s="29"/>
      <c r="G11" s="21"/>
      <c r="H11" s="33"/>
      <c r="I11" s="17">
        <f>IF(F11*G11&gt;=150000,150000,F11*G11)</f>
        <v>0</v>
      </c>
    </row>
    <row r="12" spans="2:9" s="2" customFormat="1" ht="33.75" customHeight="1">
      <c r="B12" s="77"/>
      <c r="C12" s="80"/>
      <c r="D12" s="64" t="s">
        <v>38</v>
      </c>
      <c r="E12" s="65"/>
      <c r="F12" s="65"/>
      <c r="G12" s="65"/>
      <c r="H12" s="74"/>
      <c r="I12" s="17">
        <f>SUM(I8:I11)</f>
        <v>0</v>
      </c>
    </row>
    <row r="13" spans="2:9" s="2" customFormat="1" ht="33.75" customHeight="1">
      <c r="B13" s="77"/>
      <c r="C13" s="80" t="s">
        <v>5</v>
      </c>
      <c r="D13" s="4"/>
      <c r="E13" s="25"/>
      <c r="F13" s="29"/>
      <c r="G13" s="20"/>
      <c r="H13" s="32"/>
      <c r="I13" s="17">
        <f>F13*G13</f>
        <v>0</v>
      </c>
    </row>
    <row r="14" spans="2:9" s="2" customFormat="1" ht="33.75" customHeight="1">
      <c r="B14" s="77"/>
      <c r="C14" s="80"/>
      <c r="D14" s="4"/>
      <c r="E14" s="25"/>
      <c r="F14" s="29"/>
      <c r="G14" s="20"/>
      <c r="H14" s="32"/>
      <c r="I14" s="17">
        <f>F14*G14</f>
        <v>0</v>
      </c>
    </row>
    <row r="15" spans="2:9" s="2" customFormat="1" ht="33.75" customHeight="1">
      <c r="B15" s="77"/>
      <c r="C15" s="80"/>
      <c r="D15" s="4"/>
      <c r="E15" s="25"/>
      <c r="F15" s="29"/>
      <c r="G15" s="20"/>
      <c r="H15" s="32"/>
      <c r="I15" s="17">
        <f>F15*G15</f>
        <v>0</v>
      </c>
    </row>
    <row r="16" spans="2:9" s="2" customFormat="1" ht="33.75" customHeight="1">
      <c r="B16" s="77"/>
      <c r="C16" s="80"/>
      <c r="D16" s="4"/>
      <c r="E16" s="25"/>
      <c r="F16" s="29"/>
      <c r="G16" s="20"/>
      <c r="H16" s="32"/>
      <c r="I16" s="17">
        <f>F16*G16</f>
        <v>0</v>
      </c>
    </row>
    <row r="17" spans="2:9" s="2" customFormat="1" ht="33.75" customHeight="1">
      <c r="B17" s="77"/>
      <c r="C17" s="80"/>
      <c r="D17" s="64" t="s">
        <v>38</v>
      </c>
      <c r="E17" s="65"/>
      <c r="F17" s="65"/>
      <c r="G17" s="65"/>
      <c r="H17" s="74"/>
      <c r="I17" s="17">
        <f>SUM(I13:I16)</f>
        <v>0</v>
      </c>
    </row>
    <row r="18" spans="2:9" s="2" customFormat="1" ht="33.75" customHeight="1">
      <c r="B18" s="77"/>
      <c r="C18" s="81" t="s">
        <v>32</v>
      </c>
      <c r="D18" s="8"/>
      <c r="E18" s="25"/>
      <c r="F18" s="29"/>
      <c r="G18" s="20"/>
      <c r="H18" s="32"/>
      <c r="I18" s="17">
        <f>F18*G18</f>
        <v>0</v>
      </c>
    </row>
    <row r="19" spans="2:9" s="2" customFormat="1" ht="33.75" customHeight="1">
      <c r="B19" s="77"/>
      <c r="C19" s="82"/>
      <c r="D19" s="8"/>
      <c r="E19" s="25"/>
      <c r="F19" s="29"/>
      <c r="G19" s="20"/>
      <c r="H19" s="32"/>
      <c r="I19" s="17">
        <f>F19*G19</f>
        <v>0</v>
      </c>
    </row>
    <row r="20" spans="2:9" s="2" customFormat="1" ht="33.75" customHeight="1">
      <c r="B20" s="77"/>
      <c r="C20" s="82"/>
      <c r="D20" s="4"/>
      <c r="E20" s="25"/>
      <c r="F20" s="29"/>
      <c r="G20" s="20"/>
      <c r="H20" s="32"/>
      <c r="I20" s="17">
        <f>F20*G20</f>
        <v>0</v>
      </c>
    </row>
    <row r="21" spans="2:9" s="2" customFormat="1" ht="33.75" customHeight="1">
      <c r="B21" s="77"/>
      <c r="C21" s="83"/>
      <c r="D21" s="64" t="s">
        <v>38</v>
      </c>
      <c r="E21" s="65"/>
      <c r="F21" s="65"/>
      <c r="G21" s="65"/>
      <c r="H21" s="74"/>
      <c r="I21" s="17">
        <f>IF(SUM(I18:I20)&gt;=300000,300000,SUM(I18:I20))</f>
        <v>0</v>
      </c>
    </row>
    <row r="22" spans="2:9" s="2" customFormat="1" ht="33.75" customHeight="1">
      <c r="B22" s="77"/>
      <c r="C22" s="71" t="s">
        <v>25</v>
      </c>
      <c r="D22" s="4"/>
      <c r="E22" s="25"/>
      <c r="F22" s="29"/>
      <c r="G22" s="20"/>
      <c r="H22" s="32"/>
      <c r="I22" s="17">
        <f t="shared" ref="I22:I25" si="0">F22*G22</f>
        <v>0</v>
      </c>
    </row>
    <row r="23" spans="2:9" s="2" customFormat="1" ht="33.75" customHeight="1">
      <c r="B23" s="77"/>
      <c r="C23" s="53"/>
      <c r="D23" s="4"/>
      <c r="E23" s="25"/>
      <c r="F23" s="29"/>
      <c r="G23" s="20"/>
      <c r="H23" s="32"/>
      <c r="I23" s="17">
        <f t="shared" si="0"/>
        <v>0</v>
      </c>
    </row>
    <row r="24" spans="2:9" s="2" customFormat="1" ht="33.75" customHeight="1">
      <c r="B24" s="77"/>
      <c r="C24" s="53"/>
      <c r="D24" s="4"/>
      <c r="E24" s="25"/>
      <c r="F24" s="29"/>
      <c r="G24" s="20"/>
      <c r="H24" s="32"/>
      <c r="I24" s="17">
        <f t="shared" si="0"/>
        <v>0</v>
      </c>
    </row>
    <row r="25" spans="2:9" s="2" customFormat="1" ht="33.75" customHeight="1">
      <c r="B25" s="77"/>
      <c r="C25" s="53"/>
      <c r="D25" s="4"/>
      <c r="E25" s="25"/>
      <c r="F25" s="29"/>
      <c r="G25" s="20"/>
      <c r="H25" s="32"/>
      <c r="I25" s="17">
        <f t="shared" si="0"/>
        <v>0</v>
      </c>
    </row>
    <row r="26" spans="2:9" s="2" customFormat="1" ht="33.75" customHeight="1" thickBot="1">
      <c r="B26" s="77"/>
      <c r="C26" s="54"/>
      <c r="D26" s="64" t="s">
        <v>38</v>
      </c>
      <c r="E26" s="65"/>
      <c r="F26" s="65"/>
      <c r="G26" s="65"/>
      <c r="H26" s="74"/>
      <c r="I26" s="15">
        <f>SUM(I22:I25)</f>
        <v>0</v>
      </c>
    </row>
    <row r="27" spans="2:9" s="2" customFormat="1" ht="33.75" customHeight="1" thickBot="1">
      <c r="B27" s="78"/>
      <c r="C27" s="86" t="s">
        <v>7</v>
      </c>
      <c r="D27" s="87"/>
      <c r="E27" s="87"/>
      <c r="F27" s="87"/>
      <c r="G27" s="87"/>
      <c r="H27" s="88"/>
      <c r="I27" s="16">
        <f>SUM(I12,I17,I21,I26)</f>
        <v>0</v>
      </c>
    </row>
    <row r="28" spans="2:9" s="2" customFormat="1" ht="33.75" customHeight="1">
      <c r="B28" s="76" t="s">
        <v>8</v>
      </c>
      <c r="C28" s="3" t="s">
        <v>9</v>
      </c>
      <c r="D28" s="39"/>
      <c r="E28" s="23"/>
      <c r="F28" s="28"/>
      <c r="G28" s="22"/>
      <c r="H28" s="34"/>
      <c r="I28" s="14">
        <f>IF(F28*G28&gt;=200000,200000,F28*G28)</f>
        <v>0</v>
      </c>
    </row>
    <row r="29" spans="2:9" s="2" customFormat="1" ht="33.75" customHeight="1" thickBot="1">
      <c r="B29" s="77"/>
      <c r="C29" s="72" t="s">
        <v>30</v>
      </c>
      <c r="D29" s="73"/>
      <c r="E29" s="25"/>
      <c r="F29" s="29"/>
      <c r="G29" s="20"/>
      <c r="H29" s="32"/>
      <c r="I29" s="15">
        <f>IF(F29*G29&gt;=200000,200000,F29*G29)</f>
        <v>0</v>
      </c>
    </row>
    <row r="30" spans="2:9" s="2" customFormat="1" ht="33.75" customHeight="1" thickBot="1">
      <c r="B30" s="78"/>
      <c r="C30" s="55" t="s">
        <v>17</v>
      </c>
      <c r="D30" s="56"/>
      <c r="E30" s="56"/>
      <c r="F30" s="56"/>
      <c r="G30" s="56"/>
      <c r="H30" s="57"/>
      <c r="I30" s="16">
        <f>SUM(I28:I29)</f>
        <v>0</v>
      </c>
    </row>
    <row r="31" spans="2:9" s="2" customFormat="1" ht="33.75" customHeight="1">
      <c r="B31" s="47" t="s">
        <v>39</v>
      </c>
      <c r="C31" s="50" t="s">
        <v>10</v>
      </c>
      <c r="D31" s="7" t="s">
        <v>11</v>
      </c>
      <c r="E31" s="23"/>
      <c r="F31" s="28"/>
      <c r="G31" s="22"/>
      <c r="H31" s="34"/>
      <c r="I31" s="14">
        <f t="shared" ref="I31:I36" si="1">F31*G31</f>
        <v>0</v>
      </c>
    </row>
    <row r="32" spans="2:9" s="2" customFormat="1" ht="33.75" customHeight="1">
      <c r="B32" s="48"/>
      <c r="C32" s="51"/>
      <c r="D32" s="4" t="s">
        <v>12</v>
      </c>
      <c r="E32" s="25"/>
      <c r="F32" s="29"/>
      <c r="G32" s="20"/>
      <c r="H32" s="32"/>
      <c r="I32" s="17">
        <f t="shared" si="1"/>
        <v>0</v>
      </c>
    </row>
    <row r="33" spans="2:9" s="2" customFormat="1" ht="33.75" customHeight="1">
      <c r="B33" s="48"/>
      <c r="C33" s="52"/>
      <c r="D33" s="4" t="s">
        <v>13</v>
      </c>
      <c r="E33" s="25"/>
      <c r="F33" s="29"/>
      <c r="G33" s="20"/>
      <c r="H33" s="32"/>
      <c r="I33" s="17">
        <f t="shared" si="1"/>
        <v>0</v>
      </c>
    </row>
    <row r="34" spans="2:9" s="2" customFormat="1" ht="33.75" customHeight="1">
      <c r="B34" s="48"/>
      <c r="C34" s="64" t="s">
        <v>35</v>
      </c>
      <c r="D34" s="65"/>
      <c r="E34" s="65"/>
      <c r="F34" s="65"/>
      <c r="G34" s="65"/>
      <c r="H34" s="66"/>
      <c r="I34" s="17">
        <f>IF(SUM(I31:I33)&gt;=200000,200000,SUM(I31:I33))</f>
        <v>0</v>
      </c>
    </row>
    <row r="35" spans="2:9" s="2" customFormat="1" ht="33.75" customHeight="1">
      <c r="B35" s="48"/>
      <c r="C35" s="53" t="s">
        <v>14</v>
      </c>
      <c r="D35" s="40" t="s">
        <v>15</v>
      </c>
      <c r="E35" s="41"/>
      <c r="F35" s="42"/>
      <c r="G35" s="43"/>
      <c r="H35" s="44"/>
      <c r="I35" s="17">
        <f t="shared" si="1"/>
        <v>0</v>
      </c>
    </row>
    <row r="36" spans="2:9" s="2" customFormat="1" ht="33.75" customHeight="1" thickBot="1">
      <c r="B36" s="48"/>
      <c r="C36" s="54"/>
      <c r="D36" s="4" t="s">
        <v>16</v>
      </c>
      <c r="E36" s="25"/>
      <c r="F36" s="29"/>
      <c r="G36" s="20"/>
      <c r="H36" s="32"/>
      <c r="I36" s="15">
        <f t="shared" si="1"/>
        <v>0</v>
      </c>
    </row>
    <row r="37" spans="2:9" s="2" customFormat="1" ht="33.75" customHeight="1" thickBot="1">
      <c r="B37" s="49"/>
      <c r="C37" s="55" t="s">
        <v>36</v>
      </c>
      <c r="D37" s="56"/>
      <c r="E37" s="56"/>
      <c r="F37" s="56"/>
      <c r="G37" s="56"/>
      <c r="H37" s="57"/>
      <c r="I37" s="16">
        <f>IF(SUM(I35:I36)&gt;=200000,200000,SUM(I35:I36))</f>
        <v>0</v>
      </c>
    </row>
    <row r="38" spans="2:9" s="2" customFormat="1" ht="33.75" customHeight="1">
      <c r="B38" s="76" t="s">
        <v>3</v>
      </c>
      <c r="C38" s="67"/>
      <c r="D38" s="68"/>
      <c r="E38" s="23"/>
      <c r="F38" s="28"/>
      <c r="G38" s="22"/>
      <c r="H38" s="34"/>
      <c r="I38" s="14">
        <f t="shared" ref="I38:I40" si="2">F38*G38</f>
        <v>0</v>
      </c>
    </row>
    <row r="39" spans="2:9" s="2" customFormat="1" ht="33.75" customHeight="1">
      <c r="B39" s="77"/>
      <c r="C39" s="69"/>
      <c r="D39" s="70"/>
      <c r="E39" s="25"/>
      <c r="F39" s="29"/>
      <c r="G39" s="20"/>
      <c r="H39" s="32"/>
      <c r="I39" s="17">
        <f t="shared" si="2"/>
        <v>0</v>
      </c>
    </row>
    <row r="40" spans="2:9" s="2" customFormat="1" ht="33.75" customHeight="1" thickBot="1">
      <c r="B40" s="77"/>
      <c r="C40" s="69"/>
      <c r="D40" s="70"/>
      <c r="E40" s="25"/>
      <c r="F40" s="29"/>
      <c r="G40" s="20"/>
      <c r="H40" s="32"/>
      <c r="I40" s="15">
        <f t="shared" si="2"/>
        <v>0</v>
      </c>
    </row>
    <row r="41" spans="2:9" s="2" customFormat="1" ht="33.75" customHeight="1" thickBot="1">
      <c r="B41" s="78"/>
      <c r="C41" s="55" t="s">
        <v>18</v>
      </c>
      <c r="D41" s="56"/>
      <c r="E41" s="56"/>
      <c r="F41" s="56"/>
      <c r="G41" s="56"/>
      <c r="H41" s="57"/>
      <c r="I41" s="16">
        <f>SUM(I38:I40)</f>
        <v>0</v>
      </c>
    </row>
    <row r="42" spans="2:9" ht="38.25" customHeight="1" thickBot="1">
      <c r="B42" s="58" t="s">
        <v>23</v>
      </c>
      <c r="C42" s="59"/>
      <c r="D42" s="59"/>
      <c r="E42" s="59"/>
      <c r="F42" s="59"/>
      <c r="G42" s="59"/>
      <c r="H42" s="60"/>
      <c r="I42" s="16">
        <f>SUM(I41,I37,I30,I34,I27,I7)</f>
        <v>0</v>
      </c>
    </row>
    <row r="43" spans="2:9" ht="25.5" customHeight="1" thickBot="1">
      <c r="B43" s="61" t="s">
        <v>27</v>
      </c>
      <c r="C43" s="62"/>
      <c r="D43" s="62"/>
      <c r="E43" s="62"/>
      <c r="F43" s="62"/>
      <c r="G43" s="62"/>
      <c r="H43" s="63"/>
      <c r="I43" s="18" t="s">
        <v>37</v>
      </c>
    </row>
    <row r="44" spans="2:9" ht="38.25" customHeight="1" thickBot="1">
      <c r="B44" s="61" t="s">
        <v>24</v>
      </c>
      <c r="C44" s="62"/>
      <c r="D44" s="62"/>
      <c r="E44" s="62"/>
      <c r="F44" s="62"/>
      <c r="G44" s="62"/>
      <c r="H44" s="63"/>
      <c r="I44" s="16">
        <f>IF(I43="","",IF(IF(I43="補助率：2/3（小規模企業者）",ROUNDDOWN(I42*2/3,-3),ROUNDDOWN(I42*1/2,-3))&gt;=500000,500000,IF(I43="補助率：2/3（小規模企業者）",ROUNDDOWN(I42*2/3,-3),ROUNDDOWN(I42*1/2,-3))))</f>
        <v>0</v>
      </c>
    </row>
    <row r="46" spans="2:9" s="35" customFormat="1" ht="54.75" customHeight="1">
      <c r="B46" s="45" t="s">
        <v>31</v>
      </c>
      <c r="C46" s="45"/>
      <c r="D46" s="45"/>
      <c r="E46" s="45"/>
      <c r="F46" s="45"/>
      <c r="G46" s="45"/>
      <c r="H46" s="45"/>
      <c r="I46" s="45"/>
    </row>
    <row r="47" spans="2:9" s="35" customFormat="1" ht="4.5" customHeight="1">
      <c r="E47" s="36"/>
      <c r="F47" s="37"/>
      <c r="H47" s="38"/>
      <c r="I47" s="37"/>
    </row>
    <row r="48" spans="2:9" s="35" customFormat="1" ht="47.25" customHeight="1">
      <c r="B48" s="46" t="s">
        <v>33</v>
      </c>
      <c r="C48" s="46"/>
      <c r="D48" s="46"/>
      <c r="E48" s="46"/>
      <c r="F48" s="46"/>
      <c r="G48" s="46"/>
      <c r="H48" s="46"/>
      <c r="I48" s="46"/>
    </row>
    <row r="49" spans="2:9" s="35" customFormat="1" ht="21.75" customHeight="1">
      <c r="E49" s="36"/>
      <c r="F49" s="37"/>
      <c r="H49" s="38"/>
      <c r="I49" s="37"/>
    </row>
    <row r="50" spans="2:9" s="35" customFormat="1" ht="78" customHeight="1">
      <c r="B50" s="45" t="s">
        <v>34</v>
      </c>
      <c r="C50" s="45"/>
      <c r="D50" s="45"/>
      <c r="E50" s="45"/>
      <c r="F50" s="45"/>
      <c r="G50" s="45"/>
      <c r="H50" s="45"/>
      <c r="I50" s="45"/>
    </row>
  </sheetData>
  <mergeCells count="36">
    <mergeCell ref="B2:I2"/>
    <mergeCell ref="B5:B7"/>
    <mergeCell ref="B8:B27"/>
    <mergeCell ref="B28:B30"/>
    <mergeCell ref="B38:B41"/>
    <mergeCell ref="C8:C12"/>
    <mergeCell ref="C13:C17"/>
    <mergeCell ref="C18:C21"/>
    <mergeCell ref="C38:D38"/>
    <mergeCell ref="C39:D39"/>
    <mergeCell ref="C40:D40"/>
    <mergeCell ref="C4:D4"/>
    <mergeCell ref="G4:H4"/>
    <mergeCell ref="C7:H7"/>
    <mergeCell ref="C27:H27"/>
    <mergeCell ref="C30:H30"/>
    <mergeCell ref="C5:D5"/>
    <mergeCell ref="C6:D6"/>
    <mergeCell ref="C22:C26"/>
    <mergeCell ref="C29:D29"/>
    <mergeCell ref="C37:H37"/>
    <mergeCell ref="D12:H12"/>
    <mergeCell ref="D17:H17"/>
    <mergeCell ref="D21:H21"/>
    <mergeCell ref="D26:H26"/>
    <mergeCell ref="B50:I50"/>
    <mergeCell ref="B48:I48"/>
    <mergeCell ref="B31:B37"/>
    <mergeCell ref="C31:C33"/>
    <mergeCell ref="C35:C36"/>
    <mergeCell ref="B46:I46"/>
    <mergeCell ref="C41:H41"/>
    <mergeCell ref="B42:H42"/>
    <mergeCell ref="B43:H43"/>
    <mergeCell ref="B44:H44"/>
    <mergeCell ref="C34:H34"/>
  </mergeCells>
  <phoneticPr fontId="2"/>
  <dataValidations count="1">
    <dataValidation type="list" allowBlank="1" showInputMessage="1" showErrorMessage="1" sqref="I43">
      <formula1>"選択してください,補助率：2/3（小規模企業者）,補助率：1/2（小規模企業者以外）"</formula1>
    </dataValidation>
  </dataValidations>
  <pageMargins left="0.70866141732283472" right="0.31496062992125984" top="0.74803149606299213" bottom="0.35433070866141736" header="0.31496062992125984" footer="0.31496062992125984"/>
  <pageSetup paperSize="9" scale="46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補助対象経費一覧</vt:lpstr>
      <vt:lpstr>補助対象経費一覧!Print_Area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2021-04-29T05:46:56Z</dcterms:created>
  <dcterms:modified xsi:type="dcterms:W3CDTF">2021-05-24T01:07:56Z</dcterms:modified>
</cp:coreProperties>
</file>